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13740" activeTab="0"/>
  </bookViews>
  <sheets>
    <sheet name="Inscriptions_4" sheetId="1" r:id="rId1"/>
    <sheet name="Matchs_4" sheetId="2" r:id="rId2"/>
    <sheet name="Tableau_4" sheetId="3" r:id="rId3"/>
    <sheet name="Classement Final_4" sheetId="4" r:id="rId4"/>
  </sheets>
  <definedNames/>
  <calcPr fullCalcOnLoad="1"/>
</workbook>
</file>

<file path=xl/sharedStrings.xml><?xml version="1.0" encoding="utf-8"?>
<sst xmlns="http://schemas.openxmlformats.org/spreadsheetml/2006/main" count="63" uniqueCount="31">
  <si>
    <t>Rang</t>
  </si>
  <si>
    <t>NOM</t>
  </si>
  <si>
    <t xml:space="preserve">PRENOM </t>
  </si>
  <si>
    <t>Etablissement Classe</t>
  </si>
  <si>
    <t>Participant</t>
  </si>
  <si>
    <t>Tableau à 4 participants</t>
  </si>
  <si>
    <t>Demi-finale</t>
  </si>
  <si>
    <t>Finale</t>
  </si>
  <si>
    <t>Places 3-4</t>
  </si>
  <si>
    <t>Classement</t>
  </si>
  <si>
    <t>Numéro
Match</t>
  </si>
  <si>
    <t>Tour</t>
  </si>
  <si>
    <t>Terrain</t>
  </si>
  <si>
    <t>Participant 1</t>
  </si>
  <si>
    <t>vs</t>
  </si>
  <si>
    <t>Participant 2</t>
  </si>
  <si>
    <t>Resultat</t>
  </si>
  <si>
    <t>1ère Manche</t>
  </si>
  <si>
    <t>2ème Manche</t>
  </si>
  <si>
    <t>3ème Manche</t>
  </si>
  <si>
    <t>I</t>
  </si>
  <si>
    <t>&lt;-&gt;</t>
  </si>
  <si>
    <t>DF</t>
  </si>
  <si>
    <t>F</t>
  </si>
  <si>
    <t>3/4</t>
  </si>
  <si>
    <t>Classement Final</t>
  </si>
  <si>
    <t>N° Licence</t>
  </si>
  <si>
    <t>Durée</t>
  </si>
  <si>
    <t>Heure
début</t>
  </si>
  <si>
    <t>Heure
fin</t>
  </si>
  <si>
    <t>Pointage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</si>
</sst>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h:mm;@"/>
  </numFmts>
  <fonts count="44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5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4" borderId="21" xfId="0" applyFont="1" applyFill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4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0" fontId="9" fillId="34" borderId="2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26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28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/>
    </xf>
    <xf numFmtId="0" fontId="6" fillId="35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left" vertical="center"/>
    </xf>
    <xf numFmtId="0" fontId="1" fillId="0" borderId="26" xfId="0" applyNumberFormat="1" applyFont="1" applyBorder="1" applyAlignment="1">
      <alignment horizontal="left" vertical="center"/>
    </xf>
    <xf numFmtId="0" fontId="1" fillId="0" borderId="26" xfId="0" applyNumberFormat="1" applyFont="1" applyBorder="1" applyAlignment="1">
      <alignment horizontal="right" vertical="center"/>
    </xf>
    <xf numFmtId="0" fontId="3" fillId="0" borderId="30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left" vertical="center"/>
    </xf>
    <xf numFmtId="0" fontId="6" fillId="35" borderId="3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3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32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3" fillId="0" borderId="27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6" fillId="35" borderId="3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28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26" xfId="0" applyNumberFormat="1" applyFont="1" applyBorder="1" applyAlignment="1">
      <alignment horizontal="center" vertical="center"/>
    </xf>
    <xf numFmtId="0" fontId="6" fillId="35" borderId="34" xfId="0" applyNumberFormat="1" applyFont="1" applyFill="1" applyBorder="1" applyAlignment="1">
      <alignment horizontal="center" vertical="center"/>
    </xf>
    <xf numFmtId="0" fontId="1" fillId="0" borderId="29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ill="1" applyAlignment="1">
      <alignment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34" borderId="40" xfId="0" applyFont="1" applyFill="1" applyBorder="1" applyAlignment="1" applyProtection="1">
      <alignment horizontal="center" vertical="center"/>
      <protection locked="0"/>
    </xf>
    <xf numFmtId="0" fontId="9" fillId="34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34" borderId="45" xfId="0" applyFont="1" applyFill="1" applyBorder="1" applyAlignment="1" applyProtection="1">
      <alignment horizontal="center" vertical="center"/>
      <protection locked="0"/>
    </xf>
    <xf numFmtId="0" fontId="9" fillId="34" borderId="46" xfId="0" applyFont="1" applyFill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Continuous" vertical="center"/>
    </xf>
    <xf numFmtId="0" fontId="1" fillId="0" borderId="48" xfId="0" applyFont="1" applyBorder="1" applyAlignment="1">
      <alignment horizontal="centerContinuous" vertical="center"/>
    </xf>
    <xf numFmtId="0" fontId="1" fillId="0" borderId="49" xfId="0" applyFont="1" applyBorder="1" applyAlignment="1">
      <alignment horizontal="centerContinuous" vertical="center"/>
    </xf>
    <xf numFmtId="0" fontId="9" fillId="34" borderId="50" xfId="0" applyFont="1" applyFill="1" applyBorder="1" applyAlignment="1" applyProtection="1">
      <alignment horizontal="center" vertical="center"/>
      <protection locked="0"/>
    </xf>
    <xf numFmtId="0" fontId="9" fillId="34" borderId="51" xfId="0" applyFont="1" applyFill="1" applyBorder="1" applyAlignment="1" applyProtection="1">
      <alignment horizontal="center" vertical="center"/>
      <protection locked="0"/>
    </xf>
    <xf numFmtId="0" fontId="9" fillId="34" borderId="52" xfId="0" applyFont="1" applyFill="1" applyBorder="1" applyAlignment="1" applyProtection="1">
      <alignment horizontal="center" vertical="center"/>
      <protection locked="0"/>
    </xf>
    <xf numFmtId="0" fontId="9" fillId="34" borderId="53" xfId="0" applyFont="1" applyFill="1" applyBorder="1" applyAlignment="1" applyProtection="1">
      <alignment horizontal="center" vertical="center"/>
      <protection locked="0"/>
    </xf>
    <xf numFmtId="0" fontId="1" fillId="33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73" fontId="0" fillId="36" borderId="12" xfId="0" applyNumberFormat="1" applyFill="1" applyBorder="1" applyAlignment="1">
      <alignment/>
    </xf>
    <xf numFmtId="173" fontId="0" fillId="36" borderId="50" xfId="0" applyNumberFormat="1" applyFill="1" applyBorder="1" applyAlignment="1">
      <alignment/>
    </xf>
    <xf numFmtId="173" fontId="0" fillId="36" borderId="35" xfId="0" applyNumberFormat="1" applyFill="1" applyBorder="1" applyAlignment="1">
      <alignment/>
    </xf>
    <xf numFmtId="173" fontId="0" fillId="36" borderId="53" xfId="0" applyNumberFormat="1" applyFill="1" applyBorder="1" applyAlignment="1">
      <alignment/>
    </xf>
    <xf numFmtId="173" fontId="0" fillId="36" borderId="37" xfId="0" applyNumberFormat="1" applyFill="1" applyBorder="1" applyAlignment="1">
      <alignment/>
    </xf>
    <xf numFmtId="173" fontId="0" fillId="36" borderId="51" xfId="0" applyNumberFormat="1" applyFill="1" applyBorder="1" applyAlignment="1">
      <alignment/>
    </xf>
    <xf numFmtId="173" fontId="0" fillId="36" borderId="42" xfId="0" applyNumberFormat="1" applyFill="1" applyBorder="1" applyAlignment="1">
      <alignment/>
    </xf>
    <xf numFmtId="173" fontId="0" fillId="36" borderId="52" xfId="0" applyNumberFormat="1" applyFill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0" fillId="36" borderId="20" xfId="0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6" borderId="19" xfId="0" applyFill="1" applyBorder="1" applyAlignment="1" applyProtection="1">
      <alignment horizontal="left" vertical="center"/>
      <protection locked="0"/>
    </xf>
    <xf numFmtId="0" fontId="0" fillId="36" borderId="19" xfId="0" applyFill="1" applyBorder="1" applyAlignment="1" applyProtection="1">
      <alignment vertical="center"/>
      <protection locked="0"/>
    </xf>
    <xf numFmtId="0" fontId="0" fillId="36" borderId="24" xfId="0" applyFill="1" applyBorder="1" applyAlignment="1" applyProtection="1">
      <alignment horizontal="left" vertical="center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0" fillId="37" borderId="29" xfId="0" applyFill="1" applyBorder="1" applyAlignment="1" applyProtection="1">
      <alignment vertical="center"/>
      <protection locked="0"/>
    </xf>
    <xf numFmtId="0" fontId="0" fillId="37" borderId="56" xfId="0" applyFill="1" applyBorder="1" applyAlignment="1" applyProtection="1">
      <alignment vertical="center"/>
      <protection locked="0"/>
    </xf>
    <xf numFmtId="0" fontId="0" fillId="37" borderId="57" xfId="0" applyFill="1" applyBorder="1" applyAlignment="1" applyProtection="1">
      <alignment vertical="center"/>
      <protection locked="0"/>
    </xf>
    <xf numFmtId="0" fontId="9" fillId="37" borderId="18" xfId="0" applyFont="1" applyFill="1" applyBorder="1" applyAlignment="1">
      <alignment horizontal="center" vertical="center"/>
    </xf>
    <xf numFmtId="0" fontId="9" fillId="37" borderId="38" xfId="0" applyFont="1" applyFill="1" applyBorder="1" applyAlignment="1">
      <alignment horizontal="center" vertical="center"/>
    </xf>
    <xf numFmtId="0" fontId="9" fillId="37" borderId="43" xfId="0" applyFont="1" applyFill="1" applyBorder="1" applyAlignment="1">
      <alignment horizontal="center" vertical="center"/>
    </xf>
    <xf numFmtId="0" fontId="9" fillId="37" borderId="36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173" fontId="9" fillId="0" borderId="59" xfId="0" applyNumberFormat="1" applyFont="1" applyBorder="1" applyAlignment="1">
      <alignment horizontal="center" vertical="center"/>
    </xf>
    <xf numFmtId="173" fontId="9" fillId="0" borderId="41" xfId="0" applyNumberFormat="1" applyFont="1" applyBorder="1" applyAlignment="1">
      <alignment horizontal="center" vertical="center"/>
    </xf>
    <xf numFmtId="173" fontId="9" fillId="0" borderId="60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 wrapText="1"/>
    </xf>
    <xf numFmtId="0" fontId="0" fillId="38" borderId="62" xfId="0" applyFill="1" applyBorder="1" applyAlignment="1">
      <alignment horizontal="left" vertical="center"/>
    </xf>
    <xf numFmtId="0" fontId="0" fillId="38" borderId="63" xfId="0" applyFill="1" applyBorder="1" applyAlignment="1">
      <alignment horizontal="left" vertical="center"/>
    </xf>
    <xf numFmtId="0" fontId="0" fillId="38" borderId="64" xfId="0" applyFill="1" applyBorder="1" applyAlignment="1">
      <alignment horizontal="left" vertical="center"/>
    </xf>
    <xf numFmtId="0" fontId="0" fillId="0" borderId="33" xfId="0" applyNumberFormat="1" applyFon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30" xfId="0" applyNumberFormat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6" fillId="0" borderId="32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G23" sqref="G23"/>
    </sheetView>
  </sheetViews>
  <sheetFormatPr defaultColWidth="11.421875" defaultRowHeight="12.75"/>
  <cols>
    <col min="6" max="6" width="26.421875" style="0" bestFit="1" customWidth="1"/>
    <col min="7" max="7" width="26.421875" style="0" customWidth="1"/>
  </cols>
  <sheetData>
    <row r="1" spans="1:7" ht="39.75" customHeight="1" thickBot="1" thickTop="1">
      <c r="A1" s="1" t="s">
        <v>0</v>
      </c>
      <c r="B1" s="2" t="s">
        <v>1</v>
      </c>
      <c r="C1" s="2" t="s">
        <v>2</v>
      </c>
      <c r="D1" s="3" t="s">
        <v>3</v>
      </c>
      <c r="E1" s="109" t="s">
        <v>26</v>
      </c>
      <c r="F1" s="105" t="s">
        <v>4</v>
      </c>
      <c r="G1" s="139" t="s">
        <v>30</v>
      </c>
    </row>
    <row r="2" spans="1:7" ht="19.5" customHeight="1" thickTop="1">
      <c r="A2" s="4">
        <v>1</v>
      </c>
      <c r="B2" s="121"/>
      <c r="C2" s="121"/>
      <c r="D2" s="122"/>
      <c r="E2" s="127"/>
      <c r="F2" s="106" t="str">
        <f>CONCATENATE(B2," ",C2," (",D2,")")</f>
        <v>  ()</v>
      </c>
      <c r="G2" s="140"/>
    </row>
    <row r="3" spans="1:7" ht="19.5" customHeight="1">
      <c r="A3" s="5">
        <v>2</v>
      </c>
      <c r="B3" s="123"/>
      <c r="C3" s="123"/>
      <c r="D3" s="124"/>
      <c r="E3" s="128"/>
      <c r="F3" s="106" t="str">
        <f>CONCATENATE(B3," ",C3," (",D3,")")</f>
        <v>  ()</v>
      </c>
      <c r="G3" s="141"/>
    </row>
    <row r="4" spans="1:7" ht="19.5" customHeight="1">
      <c r="A4" s="5">
        <v>3</v>
      </c>
      <c r="B4" s="123"/>
      <c r="C4" s="123"/>
      <c r="D4" s="124"/>
      <c r="E4" s="128"/>
      <c r="F4" s="106" t="str">
        <f>CONCATENATE(B4," ",C4," (",D4,")")</f>
        <v>  ()</v>
      </c>
      <c r="G4" s="141"/>
    </row>
    <row r="5" spans="1:7" ht="19.5" customHeight="1" thickBot="1">
      <c r="A5" s="107">
        <v>4</v>
      </c>
      <c r="B5" s="125"/>
      <c r="C5" s="125"/>
      <c r="D5" s="126"/>
      <c r="E5" s="129"/>
      <c r="F5" s="108" t="str">
        <f>CONCATENATE(B5," ",C5," (",D5,")")</f>
        <v>  ()</v>
      </c>
      <c r="G5" s="142"/>
    </row>
    <row r="6" ht="13.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workbookViewId="0" topLeftCell="A1">
      <selection activeCell="F20" sqref="F20"/>
    </sheetView>
  </sheetViews>
  <sheetFormatPr defaultColWidth="9.140625" defaultRowHeight="12.75"/>
  <cols>
    <col min="1" max="3" width="4.7109375" style="30" customWidth="1"/>
    <col min="4" max="4" width="29.421875" style="30" customWidth="1"/>
    <col min="5" max="5" width="3.57421875" style="30" customWidth="1"/>
    <col min="6" max="6" width="29.421875" style="30" customWidth="1"/>
    <col min="7" max="9" width="3.8515625" style="30" customWidth="1"/>
    <col min="10" max="10" width="8.7109375" style="30" customWidth="1"/>
    <col min="11" max="19" width="3.8515625" style="30" customWidth="1"/>
    <col min="20" max="16384" width="9.140625" style="25" customWidth="1"/>
  </cols>
  <sheetData>
    <row r="1" spans="1:21" ht="39.75" customHeight="1" thickBot="1" thickTop="1">
      <c r="A1" s="13" t="s">
        <v>10</v>
      </c>
      <c r="B1" s="14" t="s">
        <v>11</v>
      </c>
      <c r="C1" s="14" t="s">
        <v>12</v>
      </c>
      <c r="D1" s="15" t="s">
        <v>13</v>
      </c>
      <c r="E1" s="15" t="s">
        <v>14</v>
      </c>
      <c r="F1" s="15" t="s">
        <v>15</v>
      </c>
      <c r="G1" s="16" t="s">
        <v>16</v>
      </c>
      <c r="H1" s="17"/>
      <c r="I1" s="18"/>
      <c r="J1" s="134" t="s">
        <v>27</v>
      </c>
      <c r="K1" s="98" t="s">
        <v>17</v>
      </c>
      <c r="L1" s="17"/>
      <c r="M1" s="99"/>
      <c r="N1" s="98" t="s">
        <v>18</v>
      </c>
      <c r="O1" s="17"/>
      <c r="P1" s="99"/>
      <c r="Q1" s="98" t="s">
        <v>19</v>
      </c>
      <c r="R1" s="17"/>
      <c r="S1" s="100"/>
      <c r="T1" s="110" t="s">
        <v>28</v>
      </c>
      <c r="U1" s="111" t="s">
        <v>29</v>
      </c>
    </row>
    <row r="2" spans="1:21" ht="18" customHeight="1" thickTop="1">
      <c r="A2" s="19">
        <v>1</v>
      </c>
      <c r="B2" s="20" t="s">
        <v>20</v>
      </c>
      <c r="C2" s="130"/>
      <c r="D2" s="21" t="str">
        <f>IF(Inscriptions_4!F2="  ()",CONCATENATE("Rang ",Inscriptions_4!A2),Inscriptions_4!F2)</f>
        <v>Rang 1</v>
      </c>
      <c r="E2" s="21" t="s">
        <v>14</v>
      </c>
      <c r="F2" s="21" t="str">
        <f>IF(Inscriptions_4!F5="  ()",CONCATENATE("Rang ",Inscriptions_4!A5),Inscriptions_4!F5)</f>
        <v>Rang 4</v>
      </c>
      <c r="G2" s="22">
        <f aca="true" t="shared" si="0" ref="G2:G7">IF(K2=M2,"",SUM(IF(K2&gt;M2,1,0),IF(N2&gt;P2,1,0),IF(Q2&lt;=S2,0,1)))</f>
      </c>
      <c r="H2" s="22" t="s">
        <v>21</v>
      </c>
      <c r="I2" s="22">
        <f aca="true" t="shared" si="1" ref="I2:I7">IF(K2=M2,"",SUM(IF(K2&lt;M2,1,0),IF(N2&lt;P2,1,0),IF(Q2&gt;=S2,0,1)))</f>
      </c>
      <c r="J2" s="135">
        <f aca="true" t="shared" si="2" ref="J2:J7">SUM(U2-T2)</f>
        <v>0</v>
      </c>
      <c r="K2" s="23"/>
      <c r="L2" s="22" t="s">
        <v>21</v>
      </c>
      <c r="M2" s="24"/>
      <c r="N2" s="23"/>
      <c r="O2" s="22" t="s">
        <v>21</v>
      </c>
      <c r="P2" s="24"/>
      <c r="Q2" s="23"/>
      <c r="R2" s="22" t="s">
        <v>21</v>
      </c>
      <c r="S2" s="101"/>
      <c r="T2" s="112"/>
      <c r="U2" s="113"/>
    </row>
    <row r="3" spans="1:21" ht="18" customHeight="1" thickBot="1">
      <c r="A3" s="87">
        <f>SUM(A2,1)</f>
        <v>2</v>
      </c>
      <c r="B3" s="88" t="s">
        <v>20</v>
      </c>
      <c r="C3" s="131"/>
      <c r="D3" s="89" t="str">
        <f>IF(Inscriptions_4!F4="  ()",CONCATENATE("Rang ",Inscriptions_4!A4),Inscriptions_4!F4)</f>
        <v>Rang 3</v>
      </c>
      <c r="E3" s="89" t="s">
        <v>14</v>
      </c>
      <c r="F3" s="89" t="str">
        <f>IF(Inscriptions_4!F3="  ()",CONCATENATE("Rang ",Inscriptions_4!A3),Inscriptions_4!F3)</f>
        <v>Rang 2</v>
      </c>
      <c r="G3" s="89">
        <f t="shared" si="0"/>
      </c>
      <c r="H3" s="89" t="s">
        <v>21</v>
      </c>
      <c r="I3" s="89">
        <f t="shared" si="1"/>
      </c>
      <c r="J3" s="136">
        <f t="shared" si="2"/>
        <v>0</v>
      </c>
      <c r="K3" s="90"/>
      <c r="L3" s="89" t="s">
        <v>21</v>
      </c>
      <c r="M3" s="91"/>
      <c r="N3" s="90"/>
      <c r="O3" s="89" t="s">
        <v>21</v>
      </c>
      <c r="P3" s="91"/>
      <c r="Q3" s="90"/>
      <c r="R3" s="89" t="s">
        <v>21</v>
      </c>
      <c r="S3" s="102"/>
      <c r="T3" s="116"/>
      <c r="U3" s="117"/>
    </row>
    <row r="4" spans="1:21" ht="18" customHeight="1">
      <c r="A4" s="92">
        <f>SUM(A3,1)</f>
        <v>3</v>
      </c>
      <c r="B4" s="93" t="s">
        <v>22</v>
      </c>
      <c r="C4" s="132"/>
      <c r="D4" s="94" t="str">
        <f>IF(G2=I2,CONCATENATE("Vainqueur Match ",A2),IF(G2&gt;I2,D2,F2))</f>
        <v>Vainqueur Match 1</v>
      </c>
      <c r="E4" s="94" t="s">
        <v>14</v>
      </c>
      <c r="F4" s="94" t="str">
        <f>IF(G3=I3,CONCATENATE("Perdant Match ",A3),IF(G3&lt;I3,D3,F3))</f>
        <v>Perdant Match 2</v>
      </c>
      <c r="G4" s="94">
        <f t="shared" si="0"/>
      </c>
      <c r="H4" s="94" t="s">
        <v>21</v>
      </c>
      <c r="I4" s="94">
        <f t="shared" si="1"/>
      </c>
      <c r="J4" s="137">
        <f t="shared" si="2"/>
        <v>0</v>
      </c>
      <c r="K4" s="95"/>
      <c r="L4" s="94" t="s">
        <v>21</v>
      </c>
      <c r="M4" s="96"/>
      <c r="N4" s="95"/>
      <c r="O4" s="94" t="s">
        <v>21</v>
      </c>
      <c r="P4" s="96"/>
      <c r="Q4" s="95"/>
      <c r="R4" s="94" t="s">
        <v>21</v>
      </c>
      <c r="S4" s="103"/>
      <c r="T4" s="118"/>
      <c r="U4" s="119"/>
    </row>
    <row r="5" spans="1:21" ht="18" customHeight="1" thickBot="1">
      <c r="A5" s="87">
        <f>SUM(A4,1)</f>
        <v>4</v>
      </c>
      <c r="B5" s="88" t="s">
        <v>22</v>
      </c>
      <c r="C5" s="131"/>
      <c r="D5" s="89" t="str">
        <f>IF(G3=I3,CONCATENATE("Vainqueur Match ",A3),IF(G3&gt;I3,D3,F3))</f>
        <v>Vainqueur Match 2</v>
      </c>
      <c r="E5" s="89" t="s">
        <v>14</v>
      </c>
      <c r="F5" s="89" t="str">
        <f>IF(G2=I2,CONCATENATE("Perdant Match ",A2),IF(G2&lt;I2,D2,F2))</f>
        <v>Perdant Match 1</v>
      </c>
      <c r="G5" s="89">
        <f t="shared" si="0"/>
      </c>
      <c r="H5" s="89" t="s">
        <v>21</v>
      </c>
      <c r="I5" s="89">
        <f t="shared" si="1"/>
      </c>
      <c r="J5" s="136">
        <f t="shared" si="2"/>
        <v>0</v>
      </c>
      <c r="K5" s="90"/>
      <c r="L5" s="89" t="s">
        <v>21</v>
      </c>
      <c r="M5" s="91"/>
      <c r="N5" s="90"/>
      <c r="O5" s="89" t="s">
        <v>21</v>
      </c>
      <c r="P5" s="91"/>
      <c r="Q5" s="90"/>
      <c r="R5" s="89" t="s">
        <v>21</v>
      </c>
      <c r="S5" s="102"/>
      <c r="T5" s="116"/>
      <c r="U5" s="117"/>
    </row>
    <row r="6" spans="1:21" s="26" customFormat="1" ht="18" customHeight="1">
      <c r="A6" s="92">
        <v>5</v>
      </c>
      <c r="B6" s="97" t="s">
        <v>24</v>
      </c>
      <c r="C6" s="132"/>
      <c r="D6" s="94" t="str">
        <f>IF(G4=I4,CONCATENATE("Perdant Match ",A4),IF(G4&lt;I4,D4,F4))</f>
        <v>Perdant Match 3</v>
      </c>
      <c r="E6" s="94" t="s">
        <v>14</v>
      </c>
      <c r="F6" s="94" t="str">
        <f>IF(G5=I5,CONCATENATE("Perdant Match ",A5),IF(G5&lt;I5,D5,F5))</f>
        <v>Perdant Match 4</v>
      </c>
      <c r="G6" s="94">
        <f t="shared" si="0"/>
      </c>
      <c r="H6" s="94" t="s">
        <v>21</v>
      </c>
      <c r="I6" s="94">
        <f t="shared" si="1"/>
      </c>
      <c r="J6" s="137">
        <f t="shared" si="2"/>
        <v>0</v>
      </c>
      <c r="K6" s="95"/>
      <c r="L6" s="94" t="s">
        <v>21</v>
      </c>
      <c r="M6" s="96"/>
      <c r="N6" s="95"/>
      <c r="O6" s="94" t="s">
        <v>21</v>
      </c>
      <c r="P6" s="96"/>
      <c r="Q6" s="95"/>
      <c r="R6" s="94" t="s">
        <v>21</v>
      </c>
      <c r="S6" s="103"/>
      <c r="T6" s="118"/>
      <c r="U6" s="119"/>
    </row>
    <row r="7" spans="1:21" ht="18" customHeight="1" thickBot="1">
      <c r="A7" s="85">
        <v>6</v>
      </c>
      <c r="B7" s="86" t="s">
        <v>23</v>
      </c>
      <c r="C7" s="133"/>
      <c r="D7" s="28" t="str">
        <f>IF(G4=I4,CONCATENATE("Vainqueur Match ",A4),IF(G4&gt;I4,D4,F4))</f>
        <v>Vainqueur Match 3</v>
      </c>
      <c r="E7" s="28" t="s">
        <v>14</v>
      </c>
      <c r="F7" s="28" t="str">
        <f>IF(G5=I5,CONCATENATE("Vainqueur Match ",A5),IF(G5&gt;I5,D5,F5))</f>
        <v>Vainqueur Match 4</v>
      </c>
      <c r="G7" s="28">
        <f t="shared" si="0"/>
      </c>
      <c r="H7" s="28" t="s">
        <v>21</v>
      </c>
      <c r="I7" s="28">
        <f t="shared" si="1"/>
      </c>
      <c r="J7" s="138">
        <f t="shared" si="2"/>
        <v>0</v>
      </c>
      <c r="K7" s="27"/>
      <c r="L7" s="28" t="s">
        <v>21</v>
      </c>
      <c r="M7" s="29"/>
      <c r="N7" s="27"/>
      <c r="O7" s="28" t="s">
        <v>21</v>
      </c>
      <c r="P7" s="29"/>
      <c r="Q7" s="27"/>
      <c r="R7" s="28" t="s">
        <v>21</v>
      </c>
      <c r="S7" s="104"/>
      <c r="T7" s="114"/>
      <c r="U7" s="115"/>
    </row>
    <row r="8" ht="15.75" thickTop="1"/>
  </sheetData>
  <sheetProtection sheet="1"/>
  <printOptions horizontalCentered="1" verticalCentered="1"/>
  <pageMargins left="0" right="0" top="0" bottom="0" header="0" footer="0"/>
  <pageSetup horizontalDpi="600" verticalDpi="600" orientation="landscape" paperSize="9" r:id="rId1"/>
  <ignoredErrors>
    <ignoredError sqref="F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C39" sqref="C39"/>
    </sheetView>
  </sheetViews>
  <sheetFormatPr defaultColWidth="11.421875" defaultRowHeight="12.75"/>
  <cols>
    <col min="3" max="4" width="12.28125" style="0" bestFit="1" customWidth="1"/>
    <col min="6" max="6" width="12.57421875" style="0" customWidth="1"/>
    <col min="7" max="7" width="11.140625" style="0" bestFit="1" customWidth="1"/>
  </cols>
  <sheetData>
    <row r="1" ht="15" customHeight="1"/>
    <row r="2" spans="3:7" ht="15" customHeight="1">
      <c r="C2" s="147" t="s">
        <v>5</v>
      </c>
      <c r="D2" s="147"/>
      <c r="E2" s="147"/>
      <c r="F2" s="147"/>
      <c r="G2" s="148"/>
    </row>
    <row r="3" spans="3:7" ht="15" customHeight="1">
      <c r="C3" s="147"/>
      <c r="D3" s="147"/>
      <c r="E3" s="147"/>
      <c r="F3" s="147"/>
      <c r="G3" s="148"/>
    </row>
    <row r="4" spans="1:10" ht="15" customHeight="1">
      <c r="A4" s="6"/>
      <c r="B4" s="7"/>
      <c r="C4" s="7"/>
      <c r="D4" s="7"/>
      <c r="E4" s="7"/>
      <c r="F4" s="7"/>
      <c r="G4" s="8"/>
      <c r="H4" s="7"/>
      <c r="I4" s="9"/>
      <c r="J4" s="7"/>
    </row>
    <row r="5" spans="1:10" ht="15" customHeight="1">
      <c r="A5" s="7"/>
      <c r="B5" s="8"/>
      <c r="C5" s="7"/>
      <c r="D5" s="7"/>
      <c r="E5" s="7"/>
      <c r="F5" s="7"/>
      <c r="G5" s="10"/>
      <c r="I5" s="7"/>
      <c r="J5" s="7"/>
    </row>
    <row r="6" spans="1:10" ht="15" customHeight="1">
      <c r="A6" s="32"/>
      <c r="B6" s="31" t="str">
        <f>CONCATENATE(Matchs_4!D2)</f>
        <v>Rang 1</v>
      </c>
      <c r="C6" s="33"/>
      <c r="D6" s="32"/>
      <c r="E6" s="32"/>
      <c r="F6" s="32"/>
      <c r="G6" s="34"/>
      <c r="H6" s="32"/>
      <c r="I6" s="32"/>
      <c r="J6" s="32"/>
    </row>
    <row r="7" spans="1:10" ht="15" customHeight="1">
      <c r="A7" s="32"/>
      <c r="B7" s="35"/>
      <c r="C7" s="33"/>
      <c r="D7" s="36"/>
      <c r="E7" s="37" t="s">
        <v>6</v>
      </c>
      <c r="F7" s="38"/>
      <c r="G7" s="34"/>
      <c r="H7" s="32"/>
      <c r="I7" s="32"/>
      <c r="J7" s="32"/>
    </row>
    <row r="8" spans="1:10" ht="15" customHeight="1">
      <c r="A8" s="39"/>
      <c r="B8" s="40"/>
      <c r="C8" s="41"/>
      <c r="D8" s="36"/>
      <c r="E8" s="42"/>
      <c r="F8" s="38"/>
      <c r="G8" s="34"/>
      <c r="H8" s="32"/>
      <c r="I8" s="32"/>
      <c r="J8" s="32"/>
    </row>
    <row r="9" spans="1:10" ht="15" customHeight="1">
      <c r="A9" s="43"/>
      <c r="B9" s="40"/>
      <c r="C9" s="41"/>
      <c r="D9" s="36"/>
      <c r="E9" s="32"/>
      <c r="F9" s="38"/>
      <c r="G9" s="34"/>
      <c r="H9" s="32"/>
      <c r="I9" s="32"/>
      <c r="J9" s="32"/>
    </row>
    <row r="10" spans="1:10" ht="15" customHeight="1">
      <c r="A10" s="36"/>
      <c r="B10" s="44">
        <v>1</v>
      </c>
      <c r="C10" s="45" t="str">
        <f>CONCATENATE(Matchs_4!D4)</f>
        <v>Vainqueur Match 1</v>
      </c>
      <c r="D10" s="46"/>
      <c r="E10" s="120" t="str">
        <f>CONCATENATE("(",Matchs_4!G4," : ",Matchs_4!I4,")")</f>
        <v>( : )</v>
      </c>
      <c r="F10" s="47"/>
      <c r="G10" s="48" t="str">
        <f>CONCATENATE(Matchs_4!F4)</f>
        <v>Perdant Match 2</v>
      </c>
      <c r="H10" s="32"/>
      <c r="I10" s="32"/>
      <c r="J10" s="32"/>
    </row>
    <row r="11" spans="1:10" ht="15" customHeight="1">
      <c r="A11" s="36"/>
      <c r="B11" s="49" t="str">
        <f>CONCATENATE("(",Matchs_4!G2," : ",Matchs_4!I2,")")</f>
        <v>( : )</v>
      </c>
      <c r="C11" s="39"/>
      <c r="D11" s="50"/>
      <c r="E11" s="51">
        <v>3</v>
      </c>
      <c r="F11" s="41"/>
      <c r="G11" s="52"/>
      <c r="H11" s="32"/>
      <c r="I11" s="32"/>
      <c r="J11" s="32"/>
    </row>
    <row r="12" spans="1:10" ht="15" customHeight="1">
      <c r="A12" s="32"/>
      <c r="B12" s="40"/>
      <c r="C12" s="41"/>
      <c r="D12" s="36"/>
      <c r="E12" s="32"/>
      <c r="F12" s="38"/>
      <c r="G12" s="34"/>
      <c r="H12" s="32"/>
      <c r="I12" s="32"/>
      <c r="J12" s="32"/>
    </row>
    <row r="13" spans="1:10" ht="15" customHeight="1">
      <c r="A13" s="32"/>
      <c r="B13" s="40"/>
      <c r="C13" s="41"/>
      <c r="D13" s="36"/>
      <c r="E13" s="38"/>
      <c r="F13" s="38"/>
      <c r="G13" s="34"/>
      <c r="H13" s="32"/>
      <c r="I13" s="32"/>
      <c r="J13" s="32"/>
    </row>
    <row r="14" spans="1:10" ht="15" customHeight="1">
      <c r="A14" s="36"/>
      <c r="B14" s="53" t="str">
        <f>CONCATENATE(Matchs_4!F2)</f>
        <v>Rang 4</v>
      </c>
      <c r="C14" s="33"/>
      <c r="D14" s="36"/>
      <c r="E14" s="38"/>
      <c r="F14" s="38"/>
      <c r="G14" s="34"/>
      <c r="H14" s="32"/>
      <c r="I14" s="32"/>
      <c r="J14" s="32"/>
    </row>
    <row r="15" spans="1:10" ht="15" customHeight="1">
      <c r="A15" s="32"/>
      <c r="B15" s="50"/>
      <c r="C15" s="33"/>
      <c r="D15" s="36"/>
      <c r="E15" s="38"/>
      <c r="F15" s="38"/>
      <c r="G15" s="34"/>
      <c r="H15" s="32"/>
      <c r="I15" s="32"/>
      <c r="J15" s="32"/>
    </row>
    <row r="16" spans="1:10" ht="15" customHeight="1">
      <c r="A16" s="32"/>
      <c r="B16" s="54"/>
      <c r="C16" s="54"/>
      <c r="D16" s="55" t="str">
        <f>CONCATENATE(Matchs_4!D7)</f>
        <v>Vainqueur Match 3</v>
      </c>
      <c r="E16" s="56"/>
      <c r="F16" s="55" t="str">
        <f>CONCATENATE(Matchs_4!D6)</f>
        <v>Perdant Match 3</v>
      </c>
      <c r="G16" s="57"/>
      <c r="H16" s="32"/>
      <c r="I16" s="32"/>
      <c r="J16" s="32"/>
    </row>
    <row r="17" spans="1:10" ht="15" customHeight="1">
      <c r="A17" s="32"/>
      <c r="B17" s="32"/>
      <c r="C17" s="32"/>
      <c r="D17" s="58"/>
      <c r="E17" s="59"/>
      <c r="F17" s="60"/>
      <c r="G17" s="61"/>
      <c r="H17" s="32"/>
      <c r="I17" s="32"/>
      <c r="J17" s="32"/>
    </row>
    <row r="18" spans="1:10" ht="15" customHeight="1">
      <c r="A18" s="32"/>
      <c r="B18" s="36"/>
      <c r="C18" s="36"/>
      <c r="D18" s="62" t="s">
        <v>7</v>
      </c>
      <c r="E18" s="59"/>
      <c r="F18" s="63" t="s">
        <v>8</v>
      </c>
      <c r="G18" s="64"/>
      <c r="H18" s="32"/>
      <c r="I18" s="149" t="s">
        <v>9</v>
      </c>
      <c r="J18" s="150"/>
    </row>
    <row r="19" spans="1:10" ht="15" customHeight="1">
      <c r="A19" s="32"/>
      <c r="B19" s="36"/>
      <c r="C19" s="36"/>
      <c r="D19" s="65"/>
      <c r="E19" s="38"/>
      <c r="F19" s="66"/>
      <c r="G19" s="67"/>
      <c r="H19" s="68">
        <v>1</v>
      </c>
      <c r="I19" s="143" t="str">
        <f>'Classement Final_4'!B2</f>
        <v>Place 1</v>
      </c>
      <c r="J19" s="144"/>
    </row>
    <row r="20" spans="1:10" ht="15" customHeight="1">
      <c r="A20" s="32"/>
      <c r="B20" s="32"/>
      <c r="C20" s="32"/>
      <c r="D20" s="69">
        <v>6</v>
      </c>
      <c r="E20" s="59"/>
      <c r="F20" s="44">
        <v>5</v>
      </c>
      <c r="G20" s="70"/>
      <c r="H20" s="68">
        <v>2</v>
      </c>
      <c r="I20" s="143" t="str">
        <f>'Classement Final_4'!B3</f>
        <v>Place 2</v>
      </c>
      <c r="J20" s="144"/>
    </row>
    <row r="21" spans="1:10" ht="15" customHeight="1">
      <c r="A21" s="32"/>
      <c r="B21" s="36"/>
      <c r="C21" s="36"/>
      <c r="D21" s="71"/>
      <c r="E21" s="38"/>
      <c r="F21" s="72"/>
      <c r="G21" s="73"/>
      <c r="H21" s="68">
        <v>3</v>
      </c>
      <c r="I21" s="143" t="str">
        <f>'Classement Final_4'!B4</f>
        <v>Place 3</v>
      </c>
      <c r="J21" s="144"/>
    </row>
    <row r="22" spans="1:10" ht="15" customHeight="1">
      <c r="A22" s="32"/>
      <c r="B22" s="36"/>
      <c r="C22" s="36"/>
      <c r="D22" s="62" t="str">
        <f>CONCATENATE("(",Matchs_4!G7," : ",Matchs_4!I7,")")</f>
        <v>( : )</v>
      </c>
      <c r="E22" s="38"/>
      <c r="F22" s="63" t="str">
        <f>CONCATENATE("(",Matchs_4!G6," : ",Matchs_4!I6,")")</f>
        <v>( : )</v>
      </c>
      <c r="G22" s="64"/>
      <c r="H22" s="68">
        <v>4</v>
      </c>
      <c r="I22" s="145" t="str">
        <f>'Classement Final_4'!B5</f>
        <v>Place 4</v>
      </c>
      <c r="J22" s="146"/>
    </row>
    <row r="23" spans="1:10" ht="15" customHeight="1">
      <c r="A23" s="32"/>
      <c r="B23" s="32"/>
      <c r="C23" s="32"/>
      <c r="D23" s="71"/>
      <c r="E23" s="38"/>
      <c r="F23" s="74"/>
      <c r="G23" s="61"/>
      <c r="H23" s="32"/>
      <c r="I23" s="32"/>
      <c r="J23" s="32"/>
    </row>
    <row r="24" spans="1:10" ht="15" customHeight="1">
      <c r="A24" s="32"/>
      <c r="B24" s="54"/>
      <c r="C24" s="54"/>
      <c r="D24" s="45" t="str">
        <f>CONCATENATE(Matchs_4!F7)</f>
        <v>Vainqueur Match 4</v>
      </c>
      <c r="E24" s="75"/>
      <c r="F24" s="53" t="str">
        <f>CONCATENATE(Matchs_4!F6)</f>
        <v>Perdant Match 4</v>
      </c>
      <c r="G24" s="76"/>
      <c r="H24" s="32"/>
      <c r="I24" s="32"/>
      <c r="J24" s="32"/>
    </row>
    <row r="25" spans="1:10" ht="15" customHeight="1">
      <c r="A25" s="32"/>
      <c r="B25" s="32"/>
      <c r="C25" s="32"/>
      <c r="D25" s="41"/>
      <c r="E25" s="38"/>
      <c r="F25" s="59"/>
      <c r="G25" s="61"/>
      <c r="H25" s="32"/>
      <c r="I25" s="32"/>
      <c r="J25" s="32"/>
    </row>
    <row r="26" spans="1:10" ht="15" customHeight="1">
      <c r="A26" s="32"/>
      <c r="B26" s="55" t="str">
        <f>CONCATENATE(Matchs_4!D3)</f>
        <v>Rang 3</v>
      </c>
      <c r="C26" s="55"/>
      <c r="D26" s="36"/>
      <c r="E26" s="38"/>
      <c r="F26" s="38"/>
      <c r="G26" s="34"/>
      <c r="H26" s="32"/>
      <c r="I26" s="32"/>
      <c r="J26" s="32"/>
    </row>
    <row r="27" spans="1:10" ht="15" customHeight="1">
      <c r="A27" s="32"/>
      <c r="B27" s="35"/>
      <c r="C27" s="33"/>
      <c r="D27" s="36"/>
      <c r="E27" s="38"/>
      <c r="F27" s="38"/>
      <c r="G27" s="34"/>
      <c r="H27" s="32"/>
      <c r="I27" s="32"/>
      <c r="J27" s="32"/>
    </row>
    <row r="28" spans="1:10" ht="15" customHeight="1">
      <c r="A28" s="32"/>
      <c r="B28" s="49"/>
      <c r="C28" s="39"/>
      <c r="D28" s="77"/>
      <c r="E28" s="75"/>
      <c r="F28" s="75"/>
      <c r="G28" s="78"/>
      <c r="H28" s="32"/>
      <c r="I28" s="32"/>
      <c r="J28" s="32"/>
    </row>
    <row r="29" spans="1:10" ht="15" customHeight="1">
      <c r="A29" s="32"/>
      <c r="B29" s="40"/>
      <c r="C29" s="41"/>
      <c r="D29" s="36"/>
      <c r="E29" s="79"/>
      <c r="F29" s="38"/>
      <c r="G29" s="34"/>
      <c r="H29" s="32"/>
      <c r="I29" s="32"/>
      <c r="J29" s="32"/>
    </row>
    <row r="30" spans="1:10" ht="15" customHeight="1">
      <c r="A30" s="32"/>
      <c r="B30" s="44">
        <v>2</v>
      </c>
      <c r="C30" s="45" t="str">
        <f>CONCATENATE(Matchs_4!D5)</f>
        <v>Vainqueur Match 2</v>
      </c>
      <c r="D30" s="46"/>
      <c r="E30" s="80">
        <v>4</v>
      </c>
      <c r="F30" s="81"/>
      <c r="G30" s="48" t="str">
        <f>CONCATENATE(Matchs_4!F5)</f>
        <v>Perdant Match 1</v>
      </c>
      <c r="H30" s="32"/>
      <c r="I30" s="32"/>
      <c r="J30" s="32"/>
    </row>
    <row r="31" spans="1:10" ht="15" customHeight="1">
      <c r="A31" s="32"/>
      <c r="B31" s="49" t="str">
        <f>CONCATENATE("(",Matchs_4!G3," : ",Matchs_4!I3,")")</f>
        <v>( : )</v>
      </c>
      <c r="C31" s="39"/>
      <c r="D31" s="33"/>
      <c r="E31" s="82" t="str">
        <f>CONCATENATE("(",Matchs_4!G5," : ",Matchs_4!I5,")")</f>
        <v>( : )</v>
      </c>
      <c r="F31" s="41"/>
      <c r="G31" s="52"/>
      <c r="H31" s="32"/>
      <c r="I31" s="32"/>
      <c r="J31" s="32"/>
    </row>
    <row r="32" spans="1:10" ht="15" customHeight="1">
      <c r="A32" s="32"/>
      <c r="B32" s="40"/>
      <c r="C32" s="41"/>
      <c r="D32" s="36"/>
      <c r="E32" s="83"/>
      <c r="F32" s="38"/>
      <c r="G32" s="34"/>
      <c r="H32" s="32"/>
      <c r="I32" s="32"/>
      <c r="J32" s="32"/>
    </row>
    <row r="33" spans="1:10" ht="15" customHeight="1">
      <c r="A33" s="32"/>
      <c r="B33" s="40"/>
      <c r="C33" s="41"/>
      <c r="D33" s="36"/>
      <c r="E33" s="37" t="s">
        <v>6</v>
      </c>
      <c r="F33" s="38"/>
      <c r="G33" s="34"/>
      <c r="H33" s="43"/>
      <c r="I33" s="32"/>
      <c r="J33" s="32"/>
    </row>
    <row r="34" spans="1:10" ht="15" customHeight="1">
      <c r="A34" s="32"/>
      <c r="B34" s="53" t="str">
        <f>CONCATENATE(Matchs_4!F3)</f>
        <v>Rang 2</v>
      </c>
      <c r="C34" s="33"/>
      <c r="D34" s="32"/>
      <c r="E34" s="32"/>
      <c r="F34" s="32"/>
      <c r="G34" s="84"/>
      <c r="H34" s="41"/>
      <c r="I34" s="32"/>
      <c r="J34" s="32"/>
    </row>
    <row r="35" spans="2:10" ht="12.75">
      <c r="B35" s="12"/>
      <c r="C35" s="11"/>
      <c r="D35" s="7"/>
      <c r="E35" s="7"/>
      <c r="F35" s="7"/>
      <c r="G35" s="8"/>
      <c r="H35" s="7"/>
      <c r="I35" s="7"/>
      <c r="J35" s="7"/>
    </row>
  </sheetData>
  <sheetProtection sheet="1"/>
  <mergeCells count="6">
    <mergeCell ref="I21:J21"/>
    <mergeCell ref="I22:J22"/>
    <mergeCell ref="C2:G3"/>
    <mergeCell ref="I18:J18"/>
    <mergeCell ref="I19:J19"/>
    <mergeCell ref="I20:J20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F27" sqref="F27"/>
    </sheetView>
  </sheetViews>
  <sheetFormatPr defaultColWidth="8.7109375" defaultRowHeight="12.75"/>
  <cols>
    <col min="1" max="1" width="3.00390625" style="25" customWidth="1"/>
    <col min="2" max="2" width="19.57421875" style="0" customWidth="1"/>
  </cols>
  <sheetData>
    <row r="1" spans="1:2" ht="39.75" customHeight="1" thickBot="1" thickTop="1">
      <c r="A1" s="151" t="s">
        <v>25</v>
      </c>
      <c r="B1" s="152"/>
    </row>
    <row r="2" spans="1:2" ht="18" customHeight="1" thickTop="1">
      <c r="A2" s="5">
        <v>1</v>
      </c>
      <c r="B2" s="106" t="str">
        <f>IF(Matchs_4!G7=Matchs_4!I7,"Place 1",IF(Matchs_4!G7&gt;Matchs_4!I7,Matchs_4!D7,Matchs_4!F7))</f>
        <v>Place 1</v>
      </c>
    </row>
    <row r="3" spans="1:2" ht="18" customHeight="1">
      <c r="A3" s="5">
        <f>SUM(A2,1)</f>
        <v>2</v>
      </c>
      <c r="B3" s="106" t="str">
        <f>IF(Matchs_4!G7=Matchs_4!I7,"Place 2",IF(Matchs_4!G7&lt;Matchs_4!I7,Matchs_4!D7,Matchs_4!F7))</f>
        <v>Place 2</v>
      </c>
    </row>
    <row r="4" spans="1:2" ht="18" customHeight="1">
      <c r="A4" s="5">
        <f>SUM(A3,1)</f>
        <v>3</v>
      </c>
      <c r="B4" s="106" t="str">
        <f>IF(Matchs_4!G6=Matchs_4!I6,"Place 3",IF(Matchs_4!G6&gt;Matchs_4!I6,Matchs_4!D6,Matchs_4!F6))</f>
        <v>Place 3</v>
      </c>
    </row>
    <row r="5" spans="1:2" ht="18" customHeight="1" thickBot="1">
      <c r="A5" s="107">
        <f>SUM(A4,1)</f>
        <v>4</v>
      </c>
      <c r="B5" s="108" t="str">
        <f>IF(Matchs_4!G6=Matchs_4!I6,"Place 4",IF(Matchs_4!G6&lt;Matchs_4!I6,Matchs_4!D6,Matchs_4!F6))</f>
        <v>Place 4</v>
      </c>
    </row>
    <row r="6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SAINTE MARIE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2010-07-13T20:22:55Z</cp:lastPrinted>
  <dcterms:created xsi:type="dcterms:W3CDTF">2010-06-17T11:34:38Z</dcterms:created>
  <dcterms:modified xsi:type="dcterms:W3CDTF">2011-01-10T18:05:03Z</dcterms:modified>
  <cp:category/>
  <cp:version/>
  <cp:contentType/>
  <cp:contentStatus/>
</cp:coreProperties>
</file>